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საიტის გვერდები\"/>
    </mc:Choice>
  </mc:AlternateContent>
  <bookViews>
    <workbookView xWindow="0" yWindow="0" windowWidth="20496" windowHeight="7536" tabRatio="929" activeTab="2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45" i="21"/>
  <c r="AI50" i="21" s="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<sst xmlns="http://schemas.openxmlformats.org/spreadsheetml/2006/main" count="332" uniqueCount="248">
  <si>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</si>
  <si>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</si>
  <si>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</si>
  <si>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</si>
  <si>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</si>
  <si>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</si>
  <si>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</si>
  <si>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</si>
  <si>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</si>
  <si>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</si>
  <si>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</si>
  <si>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</si>
  <si>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</si>
  <si>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</si>
  <si>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</si>
  <si>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</si>
  <si>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</si>
  <si>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</si>
  <si>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</si>
  <si>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</si>
  <si>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</si>
  <si>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</si>
  <si>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</si>
  <si>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</si>
  <si>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</si>
  <si>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</si>
  <si>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</si>
  <si>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</si>
  <si>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</si>
  <si>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</si>
  <si>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</si>
  <si>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</si>
  <si>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</si>
  <si>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</si>
  <si>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</si>
  <si>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</si>
  <si>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</si>
  <si>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</si>
  <si>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</si>
  <si>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</si>
  <si>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</si>
  <si>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</si>
  <si>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</si>
  <si>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</si>
  <si>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</si>
  <si>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</si>
  <si>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</si>
  <si>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</si>
  <si>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</si>
  <si>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</si>
  <si>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</si>
  <si>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</si>
  <si>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</si>
  <si>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</si>
  <si>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</si>
  <si>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</si>
  <si>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</si>
  <si>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</si>
  <si>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</si>
  <si>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</si>
  <si>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</si>
  <si>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</si>
  <si>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</si>
  <si>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</si>
  <si>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</si>
  <si>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</si>
  <si>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</si>
  <si>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</si>
  <si>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</si>
  <si>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</si>
  <si>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</si>
  <si>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</si>
  <si>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</si>
  <si>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</si>
  <si>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</si>
  <si>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</si>
  <si>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</si>
  <si>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</si>
  <si>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</si>
  <si>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</si>
  <si>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</si>
  <si>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</si>
  <si>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</si>
  <si>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</si>
  <si>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</si>
  <si>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</si>
  <si>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</si>
  <si>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</si>
  <si>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</si>
  <si>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</si>
  <si>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</si>
  <si>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</si>
  <si>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</si>
  <si>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</si>
  <si>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</si>
  <si>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</si>
  <si>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</si>
  <si>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</si>
  <si>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</si>
  <si>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</si>
  <si>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</si>
  <si>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</si>
  <si>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</si>
  <si>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</si>
  <si>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</si>
  <si>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</si>
  <si>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</si>
  <si>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</si>
  <si>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</si>
  <si>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</si>
  <si>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</si>
  <si>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</si>
  <si>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</si>
  <si>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</si>
  <si>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</si>
  <si>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</si>
  <si>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</si>
  <si>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</si>
  <si>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</si>
  <si>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</si>
  <si>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</si>
  <si>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</si>
  <si>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</si>
  <si>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</si>
  <si>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</si>
  <si>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</si>
  <si>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</si>
  <si>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</si>
  <si>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</si>
  <si>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</si>
  <si>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</si>
  <si>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</si>
  <si>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</si>
  <si>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</si>
  <si>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</si>
  <si>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</si>
  <si>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</si>
  <si>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</si>
  <si>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</si>
  <si>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</si>
  <si>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</si>
  <si>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</si>
  <si>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</si>
  <si>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</si>
  <si>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</si>
  <si>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</si>
  <si>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</si>
  <si>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</si>
  <si>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</si>
  <si>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</si>
  <si>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</si>
  <si>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</si>
  <si>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</si>
  <si>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</si>
  <si>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</si>
  <si>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</si>
  <si>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</si>
  <si>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</si>
  <si>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</si>
  <si>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</si>
  <si>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</si>
  <si>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</si>
  <si>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</si>
  <si>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</si>
  <si>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</si>
  <si>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</si>
  <si>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</si>
  <si>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</si>
  <si>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</si>
  <si>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</si>
  <si>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</si>
  <si>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</si>
  <si>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</si>
  <si>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</si>
  <si>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</si>
  <si>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</si>
  <si>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</si>
  <si>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</si>
  <si>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</si>
  <si>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</si>
  <si>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</si>
  <si>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</si>
  <si>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</si>
  <si>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</si>
  <si>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</si>
  <si>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</si>
  <si>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</si>
  <si>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</si>
  <si>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</si>
  <si>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</si>
  <si>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</si>
  <si>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</si>
  <si>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</si>
  <si>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</si>
  <si>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</si>
  <si>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</si>
  <si>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</si>
  <si>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</si>
  <si>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</si>
  <si>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</si>
  <si>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</si>
  <si>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</si>
  <si>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</si>
  <si>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</si>
  <si>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</si>
  <si>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</si>
  <si>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</si>
  <si>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</si>
  <si>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</si>
  <si>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</si>
  <si>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</si>
  <si>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</si>
  <si>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</si>
  <si>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</si>
  <si>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</si>
  <si>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</si>
  <si>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</si>
  <si>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</si>
  <si>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</si>
  <si>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</si>
  <si>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</si>
  <si>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</si>
  <si>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</si>
  <si>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</si>
  <si>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</si>
  <si>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</si>
  <si>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</si>
  <si>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</si>
  <si>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</si>
  <si>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</si>
  <si>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</si>
  <si>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</si>
  <si>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</si>
  <si>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</si>
  <si>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</si>
  <si>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</si>
  <si>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</si>
  <si>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</si>
  <si>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</si>
  <si>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</si>
  <si>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</si>
  <si>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</si>
  <si>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</si>
  <si>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</si>
  <si>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</si>
  <si>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31.03.2022</t>
  </si>
  <si>
    <t>ანგარიშგების პერიოდი: 01.01.2022 -31.03.2022</t>
  </si>
  <si>
    <t>საანგარიშო პერიოდი: 01.01.2022 - 31.03.2022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</si>
</sst>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zoomScale="90" zoomScaleNormal="90" workbookViewId="0">
      <pane ySplit="7" topLeftCell="A35" activePane="bottomLeft" state="frozen"/>
      <selection pane="bottomLeft" activeCell="H16" sqref="H16"/>
    </sheetView>
  </sheetViews>
  <sheetFormatPr defaultColWidth="9.109375" defaultRowHeight="13.8"/>
  <cols>
    <col min="1" max="1" width="2" style="138" customWidth="1"/>
    <col min="2" max="2" width="11" style="138" customWidth="1"/>
    <col min="3" max="3" width="5.109375" style="138" customWidth="1"/>
    <col min="4" max="4" width="73.6640625" style="138" customWidth="1"/>
    <col min="5" max="5" width="17.44140625" style="138" customWidth="1"/>
    <col min="6" max="6" width="12.88671875" style="138" customWidth="1"/>
    <col min="7" max="7" width="9.109375" style="138" customWidth="1"/>
    <col min="8" max="16384" width="9.109375" style="138"/>
  </cols>
  <sheetData>
    <row r="2" spans="2:5" s="237" customFormat="1">
      <c r="B2" s="242" t="s">
        <v>84</v>
      </c>
      <c r="C2" s="242"/>
      <c r="D2" s="233" t="s">
        <v>244</v>
      </c>
      <c r="E2" s="238" t="s">
        <v>238</v>
      </c>
    </row>
    <row r="3" spans="2:5" s="237" customFormat="1">
      <c r="B3" s="243" t="s">
        <v>245</v>
      </c>
      <c r="C3" s="243"/>
      <c r="D3" s="243"/>
      <c r="E3" s="243"/>
    </row>
    <row r="4" spans="2:5">
      <c r="B4" s="139"/>
      <c r="C4" s="139"/>
    </row>
    <row r="5" spans="2:5" ht="18" customHeight="1">
      <c r="B5" s="140"/>
      <c r="C5" s="244" t="s">
        <v>85</v>
      </c>
      <c r="D5" s="245"/>
      <c r="E5" s="245"/>
    </row>
    <row r="6" spans="2:5" ht="14.4" thickBot="1">
      <c r="E6" s="188" t="s">
        <v>86</v>
      </c>
    </row>
    <row r="7" spans="2:5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.4" thickBot="1">
      <c r="C9" s="240" t="s">
        <v>90</v>
      </c>
      <c r="D9" s="240"/>
      <c r="E9" s="240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4456512.41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37750864.059999995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1884478.6199999999</v>
      </c>
    </row>
    <row r="14" spans="2:5" s="156" customFormat="1" ht="27.6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73823035.329947993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14414875.877522003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260165.13999999998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1622.8660000000018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4003827.3672000007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60503117.077720366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1126769.8500000001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3704660.3000000003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176049.16999999998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1749501.2499999991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11018481.870417267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214873961.18880761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.4" thickBot="1">
      <c r="B30" s="170"/>
      <c r="C30" s="240" t="s">
        <v>128</v>
      </c>
      <c r="D30" s="240"/>
      <c r="E30" s="240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107137391.51216695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47789627.303706698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4801920.7082220009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392869.56935922202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2361986.46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8984950.4000000004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821139.70011793473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4754383.1933191614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177044268.846892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.4" thickBot="1">
      <c r="B43" s="180"/>
      <c r="C43" s="240" t="s">
        <v>151</v>
      </c>
      <c r="D43" s="240"/>
      <c r="E43" s="240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-3506438.4073093361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666888.95901752997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2697348.26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37829692.81170819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214873961.65860018</v>
      </c>
    </row>
    <row r="52" spans="2:5" s="187" customFormat="1"/>
    <row r="53" spans="2:5" s="187" customFormat="1"/>
    <row r="54" spans="2:5">
      <c r="C54" s="241"/>
      <c r="D54" s="241"/>
      <c r="E54" s="241"/>
    </row>
    <row r="55" spans="2:5">
      <c r="C55" s="239"/>
      <c r="D55" s="239"/>
      <c r="E55" s="239"/>
    </row>
    <row r="56" spans="2:5">
      <c r="C56" s="241"/>
      <c r="D56" s="241"/>
      <c r="E56" s="241"/>
    </row>
    <row r="57" spans="2:5">
      <c r="C57" s="239"/>
      <c r="D57" s="239"/>
      <c r="E57" s="239"/>
    </row>
    <row r="58" spans="2:5" ht="15" customHeight="1">
      <c r="C58" s="241"/>
      <c r="D58" s="241"/>
      <c r="E58" s="241"/>
    </row>
    <row r="59" spans="2:5">
      <c r="C59" s="239"/>
      <c r="D59" s="239"/>
      <c r="E59" s="239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61" activePane="bottomLeft" state="frozen"/>
      <selection activeCell="C120" sqref="C120"/>
      <selection pane="bottomLeft" activeCell="H69" sqref="H69"/>
    </sheetView>
  </sheetViews>
  <sheetFormatPr defaultColWidth="9.109375" defaultRowHeight="13.8"/>
  <cols>
    <col min="1" max="1" width="2" style="150" customWidth="1"/>
    <col min="2" max="2" width="11" style="150" customWidth="1"/>
    <col min="3" max="3" width="5.88671875" style="150" customWidth="1"/>
    <col min="4" max="4" width="81.6640625" style="150" customWidth="1"/>
    <col min="5" max="5" width="15.6640625" style="150" customWidth="1"/>
    <col min="6" max="16384" width="9.109375" style="150"/>
  </cols>
  <sheetData>
    <row r="1" spans="2:5" ht="15" customHeight="1">
      <c r="B1" s="248" t="s">
        <v>84</v>
      </c>
      <c r="C1" s="248"/>
      <c r="D1" s="189" t="s">
        <v>244</v>
      </c>
      <c r="E1" s="234" t="s">
        <v>239</v>
      </c>
    </row>
    <row r="2" spans="2:5" ht="15" customHeight="1">
      <c r="B2" s="248" t="s">
        <v>246</v>
      </c>
      <c r="C2" s="248"/>
      <c r="D2" s="248"/>
      <c r="E2" s="248"/>
    </row>
    <row r="3" spans="2:5" ht="15" customHeight="1"/>
    <row r="4" spans="2:5" s="190" customFormat="1" ht="12.75" customHeight="1">
      <c r="D4" s="249" t="s">
        <v>168</v>
      </c>
      <c r="E4" s="249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6" t="s">
        <v>169</v>
      </c>
      <c r="D8" s="246"/>
      <c r="E8" s="246"/>
    </row>
    <row r="9" spans="2:5" ht="15" customHeight="1">
      <c r="B9" s="196" t="s">
        <v>91</v>
      </c>
      <c r="C9" s="197">
        <v>1</v>
      </c>
      <c r="D9" s="198" t="s">
        <v>170</v>
      </c>
      <c r="E9" s="199">
        <v>57502111.839888148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55895759.864350811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23620595.559288062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36764801.315590523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14750557.731839798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21237920.68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11325222.17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3520351.7800000017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2406740.2499999981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557837.53348000022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10468472.506520003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2779884.8899999997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7061970.115319795</v>
      </c>
    </row>
    <row r="23" spans="2:8" ht="9" customHeight="1">
      <c r="C23" s="171"/>
      <c r="D23" s="210"/>
      <c r="E23" s="173"/>
    </row>
    <row r="24" spans="2:8" ht="15" customHeight="1" thickBot="1">
      <c r="C24" s="246" t="s">
        <v>184</v>
      </c>
      <c r="D24" s="246"/>
      <c r="E24" s="246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559026.72917299997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183833.14892589999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-13240.504460671218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-38953.235232315812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349480.84947545535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371915.08999999997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31925.120000000039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54505.769999999975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66556.179999999993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327939.55999999988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-203992.88999999998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-182451.60052454451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6879518.5147952503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6" t="s">
        <v>195</v>
      </c>
      <c r="E45" s="246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6" t="s">
        <v>200</v>
      </c>
      <c r="D51" s="246"/>
      <c r="E51" s="246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990237.33999999985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25381.66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66939.387199999997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3120.34064516129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1085678.727845161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7" t="s">
        <v>216</v>
      </c>
      <c r="D63" s="247"/>
      <c r="E63" s="247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4729243.1538095195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2222989.0100000026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11010.7069125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255118.44000000003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4177.12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41916.415299839588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784575.22721822897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117686.28408273436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666888.9431354946</v>
      </c>
    </row>
    <row r="75" spans="2:5">
      <c r="D75" s="231"/>
    </row>
    <row r="76" spans="2:5">
      <c r="C76" s="241"/>
      <c r="D76" s="241"/>
      <c r="E76" s="241"/>
    </row>
    <row r="77" spans="2:5">
      <c r="C77" s="239"/>
      <c r="D77" s="239"/>
      <c r="E77" s="239"/>
    </row>
    <row r="78" spans="2:5">
      <c r="C78" s="241"/>
      <c r="D78" s="241"/>
      <c r="E78" s="241"/>
    </row>
    <row r="79" spans="2:5">
      <c r="C79" s="239"/>
      <c r="D79" s="239"/>
      <c r="E79" s="239"/>
    </row>
    <row r="80" spans="2:5">
      <c r="C80" s="241"/>
      <c r="D80" s="241"/>
      <c r="E80" s="241"/>
    </row>
    <row r="81" spans="3:5">
      <c r="C81" s="239"/>
      <c r="D81" s="239"/>
      <c r="E81" s="239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tabSelected="1" zoomScale="85" zoomScaleNormal="85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D4" sqref="D4"/>
    </sheetView>
  </sheetViews>
  <sheetFormatPr defaultColWidth="9.109375" defaultRowHeight="13.8"/>
  <cols>
    <col min="1" max="1" width="5.88671875" style="5" customWidth="1"/>
    <col min="2" max="2" width="49.5546875" style="5" customWidth="1"/>
    <col min="3" max="6" width="11.5546875" style="5" customWidth="1"/>
    <col min="7" max="7" width="13.33203125" style="5" customWidth="1"/>
    <col min="8" max="8" width="19.109375" style="5" customWidth="1"/>
    <col min="9" max="9" width="12.109375" style="5" customWidth="1"/>
    <col min="10" max="14" width="11.44140625" style="5" customWidth="1"/>
    <col min="15" max="15" width="12.109375" style="5" customWidth="1"/>
    <col min="16" max="16" width="11.33203125" style="5" customWidth="1"/>
    <col min="17" max="17" width="10.33203125" style="5" customWidth="1"/>
    <col min="18" max="25" width="10.6640625" style="5" customWidth="1"/>
    <col min="26" max="27" width="11.44140625" style="5" customWidth="1"/>
    <col min="28" max="28" width="3" style="5" customWidth="1"/>
    <col min="29" max="32" width="9.109375" style="5"/>
    <col min="33" max="34" width="10.33203125" style="5" customWidth="1"/>
    <col min="35" max="36" width="10.6640625" style="5" customWidth="1"/>
    <col min="37" max="16384" width="9.109375" style="5"/>
  </cols>
  <sheetData>
    <row r="1" spans="1:38">
      <c r="A1" s="250" t="s">
        <v>237</v>
      </c>
      <c r="B1" s="25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5" t="s">
        <v>82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C6" s="267" t="s">
        <v>83</v>
      </c>
      <c r="AD6" s="267"/>
      <c r="AE6" s="267"/>
      <c r="AF6" s="267"/>
      <c r="AG6" s="267"/>
      <c r="AH6" s="267"/>
      <c r="AI6" s="267"/>
      <c r="AJ6" s="267"/>
      <c r="AK6" s="267"/>
      <c r="AL6" s="267"/>
    </row>
    <row r="7" spans="1:38" ht="15.75" customHeight="1" thickBot="1">
      <c r="A7" s="137"/>
      <c r="B7" s="13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1" customFormat="1" ht="89.25" customHeight="1">
      <c r="A8" s="251" t="s">
        <v>23</v>
      </c>
      <c r="B8" s="254" t="s">
        <v>70</v>
      </c>
      <c r="C8" s="259" t="s">
        <v>22</v>
      </c>
      <c r="D8" s="260"/>
      <c r="E8" s="260"/>
      <c r="F8" s="260"/>
      <c r="G8" s="260"/>
      <c r="H8" s="271" t="s">
        <v>240</v>
      </c>
      <c r="I8" s="260" t="s">
        <v>71</v>
      </c>
      <c r="J8" s="260"/>
      <c r="K8" s="260" t="s">
        <v>72</v>
      </c>
      <c r="L8" s="260"/>
      <c r="M8" s="260"/>
      <c r="N8" s="260"/>
      <c r="O8" s="260"/>
      <c r="P8" s="260" t="s">
        <v>73</v>
      </c>
      <c r="Q8" s="260"/>
      <c r="R8" s="260" t="s">
        <v>74</v>
      </c>
      <c r="S8" s="260"/>
      <c r="T8" s="260"/>
      <c r="U8" s="260"/>
      <c r="V8" s="260"/>
      <c r="W8" s="260"/>
      <c r="X8" s="260"/>
      <c r="Y8" s="260"/>
      <c r="Z8" s="260" t="s">
        <v>77</v>
      </c>
      <c r="AA8" s="254"/>
      <c r="AC8" s="274" t="s">
        <v>71</v>
      </c>
      <c r="AD8" s="260"/>
      <c r="AE8" s="260" t="s">
        <v>72</v>
      </c>
      <c r="AF8" s="260"/>
      <c r="AG8" s="260" t="s">
        <v>78</v>
      </c>
      <c r="AH8" s="260"/>
      <c r="AI8" s="260" t="s">
        <v>79</v>
      </c>
      <c r="AJ8" s="260"/>
      <c r="AK8" s="260" t="s">
        <v>77</v>
      </c>
      <c r="AL8" s="254"/>
    </row>
    <row r="9" spans="1:38" s="1" customFormat="1" ht="50.25" customHeight="1">
      <c r="A9" s="252"/>
      <c r="B9" s="255"/>
      <c r="C9" s="257" t="s">
        <v>15</v>
      </c>
      <c r="D9" s="258"/>
      <c r="E9" s="258"/>
      <c r="F9" s="258"/>
      <c r="G9" s="12" t="s">
        <v>16</v>
      </c>
      <c r="H9" s="272"/>
      <c r="I9" s="261" t="s">
        <v>0</v>
      </c>
      <c r="J9" s="261" t="s">
        <v>1</v>
      </c>
      <c r="K9" s="258" t="s">
        <v>0</v>
      </c>
      <c r="L9" s="258"/>
      <c r="M9" s="258"/>
      <c r="N9" s="258"/>
      <c r="O9" s="12" t="s">
        <v>1</v>
      </c>
      <c r="P9" s="261" t="s">
        <v>80</v>
      </c>
      <c r="Q9" s="261" t="s">
        <v>81</v>
      </c>
      <c r="R9" s="258" t="s">
        <v>75</v>
      </c>
      <c r="S9" s="258"/>
      <c r="T9" s="258"/>
      <c r="U9" s="258"/>
      <c r="V9" s="258" t="s">
        <v>76</v>
      </c>
      <c r="W9" s="258"/>
      <c r="X9" s="258"/>
      <c r="Y9" s="258"/>
      <c r="Z9" s="261" t="s">
        <v>17</v>
      </c>
      <c r="AA9" s="269" t="s">
        <v>18</v>
      </c>
      <c r="AC9" s="275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69" t="s">
        <v>18</v>
      </c>
    </row>
    <row r="10" spans="1:38" s="1" customFormat="1" ht="102.75" customHeight="1" thickBot="1">
      <c r="A10" s="253"/>
      <c r="B10" s="256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3"/>
      <c r="I10" s="262"/>
      <c r="J10" s="26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2"/>
      <c r="Q10" s="26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2"/>
      <c r="AA10" s="270"/>
      <c r="AC10" s="276"/>
      <c r="AD10" s="262"/>
      <c r="AE10" s="262"/>
      <c r="AF10" s="262"/>
      <c r="AG10" s="262"/>
      <c r="AH10" s="262"/>
      <c r="AI10" s="262"/>
      <c r="AJ10" s="262"/>
      <c r="AK10" s="262"/>
      <c r="AL10" s="270"/>
    </row>
    <row r="11" spans="1:38" s="1" customFormat="1" ht="24.9" customHeight="1" thickBot="1">
      <c r="A11" s="13" t="s">
        <v>24</v>
      </c>
      <c r="B11" s="3" t="s">
        <v>25</v>
      </c>
      <c r="C11" s="24">
        <f t="shared" ref="C11:AL11" si="0">SUM(C12:C15)</f>
        <v>198776</v>
      </c>
      <c r="D11" s="90">
        <f t="shared" si="0"/>
        <v>1048</v>
      </c>
      <c r="E11" s="90">
        <f t="shared" si="0"/>
        <v>58</v>
      </c>
      <c r="F11" s="90">
        <f t="shared" si="0"/>
        <v>199882</v>
      </c>
      <c r="G11" s="90">
        <f t="shared" si="0"/>
        <v>53181</v>
      </c>
      <c r="H11" s="47"/>
      <c r="I11" s="90">
        <f t="shared" si="0"/>
        <v>594494.54534700001</v>
      </c>
      <c r="J11" s="90">
        <f t="shared" si="0"/>
        <v>204477.2237953</v>
      </c>
      <c r="K11" s="90">
        <f t="shared" si="0"/>
        <v>425712.78126900003</v>
      </c>
      <c r="L11" s="90">
        <f t="shared" si="0"/>
        <v>118464.837904</v>
      </c>
      <c r="M11" s="90">
        <f t="shared" si="0"/>
        <v>-45.71</v>
      </c>
      <c r="N11" s="75">
        <f>SUM(N12:N15)</f>
        <v>544131.90917300002</v>
      </c>
      <c r="O11" s="90">
        <f t="shared" si="0"/>
        <v>183833.14892589999</v>
      </c>
      <c r="P11" s="90">
        <f t="shared" si="0"/>
        <v>557372.41363367136</v>
      </c>
      <c r="Q11" s="90">
        <f t="shared" si="0"/>
        <v>334586.02947545552</v>
      </c>
      <c r="R11" s="90">
        <f t="shared" si="0"/>
        <v>259415.08999999997</v>
      </c>
      <c r="S11" s="90">
        <f t="shared" si="0"/>
        <v>12500</v>
      </c>
      <c r="T11" s="90">
        <f t="shared" si="0"/>
        <v>100000</v>
      </c>
      <c r="U11" s="66">
        <f t="shared" si="0"/>
        <v>371915.08999999997</v>
      </c>
      <c r="V11" s="90">
        <f t="shared" si="0"/>
        <v>22268.141575166555</v>
      </c>
      <c r="W11" s="90">
        <f t="shared" si="0"/>
        <v>1072.9976027592763</v>
      </c>
      <c r="X11" s="90">
        <f t="shared" si="0"/>
        <v>8583.9808220742107</v>
      </c>
      <c r="Y11" s="66">
        <f>SUM(Y12:Y15)</f>
        <v>31925.120000000039</v>
      </c>
      <c r="Z11" s="90">
        <f t="shared" si="0"/>
        <v>426420.86</v>
      </c>
      <c r="AA11" s="91">
        <f t="shared" si="0"/>
        <v>327939.55999999994</v>
      </c>
      <c r="AC11" s="89">
        <f t="shared" si="0"/>
        <v>14894.82</v>
      </c>
      <c r="AD11" s="90">
        <f t="shared" si="0"/>
        <v>0</v>
      </c>
      <c r="AE11" s="90">
        <f t="shared" si="0"/>
        <v>14894.82</v>
      </c>
      <c r="AF11" s="90">
        <f t="shared" si="0"/>
        <v>0</v>
      </c>
      <c r="AG11" s="90">
        <f t="shared" si="0"/>
        <v>14894.82</v>
      </c>
      <c r="AH11" s="90">
        <f t="shared" si="0"/>
        <v>14894.82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4.9" customHeight="1">
      <c r="A12" s="17"/>
      <c r="B12" s="39" t="s">
        <v>26</v>
      </c>
      <c r="C12" s="125">
        <v>198776</v>
      </c>
      <c r="D12" s="93">
        <v>1048</v>
      </c>
      <c r="E12" s="93">
        <v>58</v>
      </c>
      <c r="F12" s="62">
        <f>SUM(C12:E12)</f>
        <v>199882</v>
      </c>
      <c r="G12" s="93">
        <v>53181</v>
      </c>
      <c r="H12" s="46"/>
      <c r="I12" s="93">
        <v>594494.54534700001</v>
      </c>
      <c r="J12" s="93">
        <v>204477.2237953</v>
      </c>
      <c r="K12" s="93">
        <v>425712.78126900003</v>
      </c>
      <c r="L12" s="93">
        <v>118464.837904</v>
      </c>
      <c r="M12" s="93">
        <v>-45.71</v>
      </c>
      <c r="N12" s="76">
        <f>SUM(K12:M12)</f>
        <v>544131.90917300002</v>
      </c>
      <c r="O12" s="93">
        <v>183833.14892589999</v>
      </c>
      <c r="P12" s="93">
        <v>557372.41363367136</v>
      </c>
      <c r="Q12" s="93">
        <v>334586.02947545552</v>
      </c>
      <c r="R12" s="93">
        <v>259415.08999999997</v>
      </c>
      <c r="S12" s="93">
        <v>12500</v>
      </c>
      <c r="T12" s="93">
        <v>100000</v>
      </c>
      <c r="U12" s="62">
        <f>SUM(R12:T12)</f>
        <v>371915.08999999997</v>
      </c>
      <c r="V12" s="93">
        <v>22268.141575166555</v>
      </c>
      <c r="W12" s="93">
        <v>1072.9976027592763</v>
      </c>
      <c r="X12" s="93">
        <v>8583.9808220742107</v>
      </c>
      <c r="Y12" s="62">
        <f>SUM(V12:X12)</f>
        <v>31925.120000000039</v>
      </c>
      <c r="Z12" s="93">
        <v>426420.86</v>
      </c>
      <c r="AA12" s="94">
        <v>327939.55999999994</v>
      </c>
      <c r="AC12" s="92">
        <v>14894.82</v>
      </c>
      <c r="AD12" s="93">
        <v>0</v>
      </c>
      <c r="AE12" s="93">
        <v>14894.82</v>
      </c>
      <c r="AF12" s="93">
        <v>0</v>
      </c>
      <c r="AG12" s="93">
        <v>14894.82</v>
      </c>
      <c r="AH12" s="93">
        <v>14894.82</v>
      </c>
      <c r="AI12" s="93">
        <v>0</v>
      </c>
      <c r="AJ12" s="93">
        <v>0</v>
      </c>
      <c r="AK12" s="93">
        <v>0</v>
      </c>
      <c r="AL12" s="94">
        <v>0</v>
      </c>
    </row>
    <row r="13" spans="1:38" ht="24.9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4.9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4.9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4.9" customHeight="1" thickBot="1">
      <c r="A16" s="13" t="s">
        <v>30</v>
      </c>
      <c r="B16" s="3" t="s">
        <v>11</v>
      </c>
      <c r="C16" s="26">
        <v>53110</v>
      </c>
      <c r="D16" s="102">
        <v>11823</v>
      </c>
      <c r="E16" s="102">
        <v>0</v>
      </c>
      <c r="F16" s="65">
        <f>SUM(C16:E16)</f>
        <v>64933</v>
      </c>
      <c r="G16" s="102">
        <v>58749</v>
      </c>
      <c r="H16" s="47"/>
      <c r="I16" s="102">
        <v>709908.38124399993</v>
      </c>
      <c r="J16" s="102">
        <v>0</v>
      </c>
      <c r="K16" s="102">
        <v>591132.28124399995</v>
      </c>
      <c r="L16" s="102">
        <v>112898.1</v>
      </c>
      <c r="M16" s="102">
        <v>0</v>
      </c>
      <c r="N16" s="79">
        <f>SUM(K16:M16)</f>
        <v>704030.38124399993</v>
      </c>
      <c r="O16" s="102">
        <v>0</v>
      </c>
      <c r="P16" s="102">
        <v>567286.15339003387</v>
      </c>
      <c r="Q16" s="102">
        <v>567286.15339003387</v>
      </c>
      <c r="R16" s="102">
        <v>42851.909999999996</v>
      </c>
      <c r="S16" s="102">
        <v>9729.1</v>
      </c>
      <c r="T16" s="102">
        <v>0</v>
      </c>
      <c r="U16" s="65">
        <f>SUM(R16:T16)</f>
        <v>52581.009999999995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206838.59</v>
      </c>
      <c r="AA16" s="103">
        <v>206838.59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4.9" customHeight="1" thickBot="1">
      <c r="A17" s="13" t="s">
        <v>31</v>
      </c>
      <c r="B17" s="3" t="s">
        <v>32</v>
      </c>
      <c r="C17" s="24">
        <f>SUM(C18:C19)</f>
        <v>61553</v>
      </c>
      <c r="D17" s="90">
        <f>SUM(D18:D19)</f>
        <v>1468</v>
      </c>
      <c r="E17" s="90">
        <f>SUM(E18:E19)</f>
        <v>11</v>
      </c>
      <c r="F17" s="66">
        <f>SUM(F18:F19)</f>
        <v>63032</v>
      </c>
      <c r="G17" s="90">
        <f>SUM(G18:G19)</f>
        <v>93666</v>
      </c>
      <c r="H17" s="50"/>
      <c r="I17" s="90">
        <f t="shared" ref="I17:AA17" si="1">SUM(I18:I19)</f>
        <v>585544.57643875002</v>
      </c>
      <c r="J17" s="90">
        <f t="shared" si="1"/>
        <v>15800.68</v>
      </c>
      <c r="K17" s="90">
        <f t="shared" si="1"/>
        <v>514952.84928299999</v>
      </c>
      <c r="L17" s="90">
        <f t="shared" si="1"/>
        <v>54832.766765749999</v>
      </c>
      <c r="M17" s="90">
        <f t="shared" si="1"/>
        <v>0</v>
      </c>
      <c r="N17" s="75">
        <f t="shared" si="1"/>
        <v>569785.61604875</v>
      </c>
      <c r="O17" s="90">
        <f t="shared" si="1"/>
        <v>15800.68</v>
      </c>
      <c r="P17" s="90">
        <f t="shared" si="1"/>
        <v>312903.60953961307</v>
      </c>
      <c r="Q17" s="90">
        <f t="shared" si="1"/>
        <v>296106.76106135221</v>
      </c>
      <c r="R17" s="90">
        <f t="shared" si="1"/>
        <v>20319.25</v>
      </c>
      <c r="S17" s="90">
        <f t="shared" si="1"/>
        <v>0</v>
      </c>
      <c r="T17" s="90">
        <f t="shared" si="1"/>
        <v>0</v>
      </c>
      <c r="U17" s="66">
        <f t="shared" si="1"/>
        <v>20319.25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32779.480000000003</v>
      </c>
      <c r="AA17" s="91">
        <f t="shared" si="1"/>
        <v>32779.480000000003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4.9" customHeight="1">
      <c r="A18" s="17"/>
      <c r="B18" s="6" t="s">
        <v>33</v>
      </c>
      <c r="C18" s="27">
        <v>59297</v>
      </c>
      <c r="D18" s="105">
        <v>172</v>
      </c>
      <c r="E18" s="105">
        <v>11</v>
      </c>
      <c r="F18" s="67">
        <f>SUM(C18:E18)</f>
        <v>59480</v>
      </c>
      <c r="G18" s="105">
        <v>83110</v>
      </c>
      <c r="H18" s="49"/>
      <c r="I18" s="105">
        <v>373171.80756000004</v>
      </c>
      <c r="J18" s="105">
        <v>15800.68</v>
      </c>
      <c r="K18" s="105">
        <v>367326.83756000001</v>
      </c>
      <c r="L18" s="105">
        <v>1800</v>
      </c>
      <c r="M18" s="105">
        <v>0</v>
      </c>
      <c r="N18" s="80">
        <f>SUM(K18:M18)</f>
        <v>369126.83756000001</v>
      </c>
      <c r="O18" s="105">
        <v>15800.68</v>
      </c>
      <c r="P18" s="105">
        <v>163466.72573862335</v>
      </c>
      <c r="Q18" s="105">
        <v>147666.04573862336</v>
      </c>
      <c r="R18" s="105">
        <v>16896.59</v>
      </c>
      <c r="S18" s="105">
        <v>0</v>
      </c>
      <c r="T18" s="105">
        <v>0</v>
      </c>
      <c r="U18" s="67">
        <f>SUM(R18:T18)</f>
        <v>16896.59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29356.59</v>
      </c>
      <c r="AA18" s="106">
        <v>29356.59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4.9" customHeight="1" thickBot="1">
      <c r="A19" s="20"/>
      <c r="B19" s="41" t="s">
        <v>34</v>
      </c>
      <c r="C19" s="28">
        <v>2256</v>
      </c>
      <c r="D19" s="108">
        <v>1296</v>
      </c>
      <c r="E19" s="108">
        <v>0</v>
      </c>
      <c r="F19" s="68">
        <f>SUM(C19:E19)</f>
        <v>3552</v>
      </c>
      <c r="G19" s="108">
        <v>10556</v>
      </c>
      <c r="H19" s="48"/>
      <c r="I19" s="108">
        <v>212372.76887875001</v>
      </c>
      <c r="J19" s="108">
        <v>0</v>
      </c>
      <c r="K19" s="108">
        <v>147626.011723</v>
      </c>
      <c r="L19" s="108">
        <v>53032.766765749999</v>
      </c>
      <c r="M19" s="108">
        <v>0</v>
      </c>
      <c r="N19" s="81">
        <f>SUM(K19:M19)</f>
        <v>200658.77848874999</v>
      </c>
      <c r="O19" s="108">
        <v>0</v>
      </c>
      <c r="P19" s="108">
        <v>149436.88380098972</v>
      </c>
      <c r="Q19" s="108">
        <v>148440.71532272885</v>
      </c>
      <c r="R19" s="108">
        <v>3422.66</v>
      </c>
      <c r="S19" s="108">
        <v>0</v>
      </c>
      <c r="T19" s="108">
        <v>0</v>
      </c>
      <c r="U19" s="68">
        <f>SUM(R19:T19)</f>
        <v>3422.66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3422.89</v>
      </c>
      <c r="AA19" s="109">
        <v>3422.89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4.9" customHeight="1" thickBot="1">
      <c r="A20" s="13" t="s">
        <v>35</v>
      </c>
      <c r="B20" s="3" t="s">
        <v>2</v>
      </c>
      <c r="C20" s="29">
        <v>34358</v>
      </c>
      <c r="D20" s="111">
        <v>8212</v>
      </c>
      <c r="E20" s="111">
        <v>63864</v>
      </c>
      <c r="F20" s="69">
        <f>SUM(C20:E20)</f>
        <v>106434</v>
      </c>
      <c r="G20" s="111">
        <v>175430</v>
      </c>
      <c r="H20" s="47"/>
      <c r="I20" s="111">
        <v>43026790.706299998</v>
      </c>
      <c r="J20" s="111">
        <v>48440650.392566398</v>
      </c>
      <c r="K20" s="111">
        <v>15750381.638600001</v>
      </c>
      <c r="L20" s="111">
        <v>4834160.2970999992</v>
      </c>
      <c r="M20" s="111">
        <v>21006431.579999998</v>
      </c>
      <c r="N20" s="82">
        <f>SUM(K20:M20)</f>
        <v>41590973.515699998</v>
      </c>
      <c r="O20" s="111">
        <v>48440650.392566398</v>
      </c>
      <c r="P20" s="111">
        <v>21089043.815756895</v>
      </c>
      <c r="Q20" s="111">
        <v>6471097.6200548559</v>
      </c>
      <c r="R20" s="111">
        <v>7582615.5975199994</v>
      </c>
      <c r="S20" s="111">
        <v>2619456.3376000002</v>
      </c>
      <c r="T20" s="111">
        <v>4223846.1448800005</v>
      </c>
      <c r="U20" s="69">
        <f>SUM(R20:T20)</f>
        <v>14425918.08</v>
      </c>
      <c r="V20" s="111">
        <v>5253089.8909657663</v>
      </c>
      <c r="W20" s="111">
        <v>1814708.8468223617</v>
      </c>
      <c r="X20" s="111">
        <v>2926199.1722118724</v>
      </c>
      <c r="Y20" s="69">
        <f>SUM(V20:X20)</f>
        <v>9993997.9100000001</v>
      </c>
      <c r="Z20" s="111">
        <v>17441854.960000001</v>
      </c>
      <c r="AA20" s="112">
        <v>5232786.7600000016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4.9" customHeight="1" thickBot="1">
      <c r="A21" s="13" t="s">
        <v>36</v>
      </c>
      <c r="B21" s="3" t="s">
        <v>37</v>
      </c>
      <c r="C21" s="24">
        <f t="shared" ref="C21:AA21" si="3">SUM(C22:C23)</f>
        <v>3640</v>
      </c>
      <c r="D21" s="90">
        <f t="shared" si="3"/>
        <v>2314</v>
      </c>
      <c r="E21" s="90">
        <f t="shared" si="3"/>
        <v>0</v>
      </c>
      <c r="F21" s="66">
        <f t="shared" si="3"/>
        <v>5954</v>
      </c>
      <c r="G21" s="90">
        <f t="shared" si="3"/>
        <v>19377</v>
      </c>
      <c r="H21" s="90">
        <f t="shared" si="3"/>
        <v>5954</v>
      </c>
      <c r="I21" s="90">
        <f t="shared" si="3"/>
        <v>5999071.2580694398</v>
      </c>
      <c r="J21" s="90">
        <f t="shared" si="3"/>
        <v>222900.359684</v>
      </c>
      <c r="K21" s="90">
        <f t="shared" si="3"/>
        <v>3041515.2035340001</v>
      </c>
      <c r="L21" s="90">
        <f t="shared" si="3"/>
        <v>2343871.6819714</v>
      </c>
      <c r="M21" s="90">
        <f t="shared" si="3"/>
        <v>0</v>
      </c>
      <c r="N21" s="75">
        <f t="shared" si="3"/>
        <v>5385386.8855054006</v>
      </c>
      <c r="O21" s="90">
        <f t="shared" si="3"/>
        <v>222375.311323</v>
      </c>
      <c r="P21" s="90">
        <f t="shared" si="3"/>
        <v>5143844.0161322393</v>
      </c>
      <c r="Q21" s="90">
        <f t="shared" si="3"/>
        <v>5042028.6801947104</v>
      </c>
      <c r="R21" s="90">
        <f t="shared" si="3"/>
        <v>2511105.5077678706</v>
      </c>
      <c r="S21" s="90">
        <f t="shared" si="3"/>
        <v>1777995.4622321301</v>
      </c>
      <c r="T21" s="90">
        <f t="shared" si="3"/>
        <v>0</v>
      </c>
      <c r="U21" s="66">
        <f t="shared" si="3"/>
        <v>4289100.9700000007</v>
      </c>
      <c r="V21" s="90">
        <f t="shared" si="3"/>
        <v>38004.508602334507</v>
      </c>
      <c r="W21" s="90">
        <f t="shared" si="3"/>
        <v>26909.201397665493</v>
      </c>
      <c r="X21" s="90">
        <f t="shared" si="3"/>
        <v>0</v>
      </c>
      <c r="Y21" s="66">
        <f t="shared" si="3"/>
        <v>64913.71</v>
      </c>
      <c r="Z21" s="90">
        <f t="shared" si="3"/>
        <v>3917885.2825200004</v>
      </c>
      <c r="AA21" s="91">
        <f t="shared" si="3"/>
        <v>3852971.5725200004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4.9" customHeight="1">
      <c r="A22" s="21"/>
      <c r="B22" s="6" t="s">
        <v>38</v>
      </c>
      <c r="C22" s="125">
        <v>3640</v>
      </c>
      <c r="D22" s="93">
        <v>2314</v>
      </c>
      <c r="E22" s="93">
        <v>0</v>
      </c>
      <c r="F22" s="62">
        <f>SUM(C22:E22)</f>
        <v>5954</v>
      </c>
      <c r="G22" s="93">
        <v>19377</v>
      </c>
      <c r="H22" s="93">
        <v>5954</v>
      </c>
      <c r="I22" s="93">
        <v>5999071.2580694398</v>
      </c>
      <c r="J22" s="93">
        <v>222900.359684</v>
      </c>
      <c r="K22" s="93">
        <v>3041515.2035340001</v>
      </c>
      <c r="L22" s="93">
        <v>2343871.6819714</v>
      </c>
      <c r="M22" s="93">
        <v>0</v>
      </c>
      <c r="N22" s="76">
        <f>SUM(K22:M22)</f>
        <v>5385386.8855054006</v>
      </c>
      <c r="O22" s="93">
        <v>222375.311323</v>
      </c>
      <c r="P22" s="93">
        <v>5143844.0161322393</v>
      </c>
      <c r="Q22" s="93">
        <v>5042028.6801947104</v>
      </c>
      <c r="R22" s="93">
        <v>2511105.5077678706</v>
      </c>
      <c r="S22" s="93">
        <v>1777995.4622321301</v>
      </c>
      <c r="T22" s="93">
        <v>0</v>
      </c>
      <c r="U22" s="62">
        <f>SUM(R22:T22)</f>
        <v>4289100.9700000007</v>
      </c>
      <c r="V22" s="93">
        <v>38004.508602334507</v>
      </c>
      <c r="W22" s="93">
        <v>26909.201397665493</v>
      </c>
      <c r="X22" s="93">
        <v>0</v>
      </c>
      <c r="Y22" s="62">
        <f>SUM(V22:X22)</f>
        <v>64913.71</v>
      </c>
      <c r="Z22" s="93">
        <v>3917885.2825200004</v>
      </c>
      <c r="AA22" s="94">
        <v>3852971.5725200004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4.9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4.9" customHeight="1" thickBot="1">
      <c r="A24" s="13" t="s">
        <v>40</v>
      </c>
      <c r="B24" s="3" t="s">
        <v>41</v>
      </c>
      <c r="C24" s="31">
        <f t="shared" ref="C24:AA24" si="5">SUM(C25:C27)</f>
        <v>5520</v>
      </c>
      <c r="D24" s="114">
        <f t="shared" si="5"/>
        <v>114354</v>
      </c>
      <c r="E24" s="114">
        <f t="shared" si="5"/>
        <v>0</v>
      </c>
      <c r="F24" s="70">
        <f t="shared" si="5"/>
        <v>119874</v>
      </c>
      <c r="G24" s="114">
        <f t="shared" si="5"/>
        <v>61476</v>
      </c>
      <c r="H24" s="114">
        <f t="shared" si="5"/>
        <v>119851</v>
      </c>
      <c r="I24" s="114">
        <f t="shared" si="5"/>
        <v>1306230.4016592226</v>
      </c>
      <c r="J24" s="114">
        <f t="shared" si="5"/>
        <v>91352.209420589497</v>
      </c>
      <c r="K24" s="114">
        <f t="shared" si="5"/>
        <v>534447.47173311084</v>
      </c>
      <c r="L24" s="114">
        <f t="shared" si="5"/>
        <v>673378.44954188913</v>
      </c>
      <c r="M24" s="114">
        <f t="shared" si="5"/>
        <v>0</v>
      </c>
      <c r="N24" s="15">
        <f t="shared" si="5"/>
        <v>1207825.9212750001</v>
      </c>
      <c r="O24" s="114">
        <f t="shared" si="5"/>
        <v>91352.209420589497</v>
      </c>
      <c r="P24" s="114">
        <f t="shared" si="5"/>
        <v>1157087.8204067457</v>
      </c>
      <c r="Q24" s="114">
        <f t="shared" si="5"/>
        <v>1113113.7207931574</v>
      </c>
      <c r="R24" s="114">
        <f t="shared" si="5"/>
        <v>450667.2307463332</v>
      </c>
      <c r="S24" s="114">
        <f t="shared" si="5"/>
        <v>275959.00925366674</v>
      </c>
      <c r="T24" s="114">
        <f t="shared" si="5"/>
        <v>0</v>
      </c>
      <c r="U24" s="70">
        <f t="shared" si="5"/>
        <v>726626.23999999987</v>
      </c>
      <c r="V24" s="114">
        <f t="shared" si="5"/>
        <v>4779.8500000000058</v>
      </c>
      <c r="W24" s="114">
        <f t="shared" si="5"/>
        <v>0</v>
      </c>
      <c r="X24" s="114">
        <f t="shared" si="5"/>
        <v>0</v>
      </c>
      <c r="Y24" s="70">
        <f t="shared" si="5"/>
        <v>4779.8500000000058</v>
      </c>
      <c r="Z24" s="114">
        <f t="shared" si="5"/>
        <v>706173.8</v>
      </c>
      <c r="AA24" s="115">
        <f t="shared" si="5"/>
        <v>719573.00000000012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4.9" customHeight="1">
      <c r="A25" s="17"/>
      <c r="B25" s="6" t="s">
        <v>42</v>
      </c>
      <c r="C25" s="125">
        <v>2126</v>
      </c>
      <c r="D25" s="93">
        <v>111283</v>
      </c>
      <c r="E25" s="93">
        <v>0</v>
      </c>
      <c r="F25" s="62">
        <f>SUM(C25:E25)</f>
        <v>113409</v>
      </c>
      <c r="G25" s="93">
        <v>40333</v>
      </c>
      <c r="H25" s="93">
        <v>113409</v>
      </c>
      <c r="I25" s="93">
        <v>327345.72222222248</v>
      </c>
      <c r="J25" s="93">
        <v>0</v>
      </c>
      <c r="K25" s="93">
        <v>20457.081111110863</v>
      </c>
      <c r="L25" s="93">
        <v>306888.38888888911</v>
      </c>
      <c r="M25" s="93">
        <v>0</v>
      </c>
      <c r="N25" s="76">
        <f>SUM(K25:M25)</f>
        <v>327345.46999999997</v>
      </c>
      <c r="O25" s="93">
        <v>0</v>
      </c>
      <c r="P25" s="93">
        <v>312783.59151785704</v>
      </c>
      <c r="Q25" s="93">
        <v>312783.59151785704</v>
      </c>
      <c r="R25" s="93">
        <v>10720.988333333313</v>
      </c>
      <c r="S25" s="93">
        <v>28713.491666666698</v>
      </c>
      <c r="T25" s="93">
        <v>0</v>
      </c>
      <c r="U25" s="62">
        <f>SUM(R25:T25)</f>
        <v>39434.48000000001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40647.140000000007</v>
      </c>
      <c r="AA25" s="94">
        <v>40647.140000000007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4.9" customHeight="1">
      <c r="A26" s="18"/>
      <c r="B26" s="7" t="s">
        <v>3</v>
      </c>
      <c r="C26" s="32">
        <v>3371</v>
      </c>
      <c r="D26" s="129">
        <v>3071</v>
      </c>
      <c r="E26" s="129">
        <v>0</v>
      </c>
      <c r="F26" s="60">
        <f>SUM(C26:E26)</f>
        <v>6442</v>
      </c>
      <c r="G26" s="129">
        <v>21067</v>
      </c>
      <c r="H26" s="129">
        <v>6442</v>
      </c>
      <c r="I26" s="129">
        <v>885642.80619699997</v>
      </c>
      <c r="J26" s="129">
        <v>0</v>
      </c>
      <c r="K26" s="129">
        <v>430133.64890199999</v>
      </c>
      <c r="L26" s="129">
        <v>366490.06065300002</v>
      </c>
      <c r="M26" s="129">
        <v>0</v>
      </c>
      <c r="N26" s="57">
        <f>SUM(K26:M26)</f>
        <v>796623.70955500007</v>
      </c>
      <c r="O26" s="129">
        <v>0</v>
      </c>
      <c r="P26" s="129">
        <v>732770.17880115798</v>
      </c>
      <c r="Q26" s="129">
        <v>731348.36471850146</v>
      </c>
      <c r="R26" s="129">
        <v>430147.57241299993</v>
      </c>
      <c r="S26" s="129">
        <v>247245.51758700001</v>
      </c>
      <c r="T26" s="129">
        <v>0</v>
      </c>
      <c r="U26" s="60">
        <f>SUM(R26:T26)</f>
        <v>677393.09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692605.31</v>
      </c>
      <c r="AA26" s="130">
        <v>692605.31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4.9" customHeight="1" thickBot="1">
      <c r="A27" s="20"/>
      <c r="B27" s="42" t="s">
        <v>43</v>
      </c>
      <c r="C27" s="33">
        <v>23</v>
      </c>
      <c r="D27" s="119">
        <v>0</v>
      </c>
      <c r="E27" s="119">
        <v>0</v>
      </c>
      <c r="F27" s="71">
        <f>SUM(C27:E27)</f>
        <v>23</v>
      </c>
      <c r="G27" s="119">
        <v>76</v>
      </c>
      <c r="H27" s="48"/>
      <c r="I27" s="119">
        <v>93241.873240000001</v>
      </c>
      <c r="J27" s="119">
        <v>91352.209420589497</v>
      </c>
      <c r="K27" s="119">
        <v>83856.741719999991</v>
      </c>
      <c r="L27" s="119">
        <v>0</v>
      </c>
      <c r="M27" s="119">
        <v>0</v>
      </c>
      <c r="N27" s="83">
        <f>SUM(K27:M27)</f>
        <v>83856.741719999991</v>
      </c>
      <c r="O27" s="119">
        <v>91352.209420589497</v>
      </c>
      <c r="P27" s="119">
        <v>111534.0500877306</v>
      </c>
      <c r="Q27" s="119">
        <v>68981.764556798793</v>
      </c>
      <c r="R27" s="119">
        <v>9798.669999999971</v>
      </c>
      <c r="S27" s="119">
        <v>0</v>
      </c>
      <c r="T27" s="119">
        <v>0</v>
      </c>
      <c r="U27" s="71">
        <f>SUM(R27:T27)</f>
        <v>9798.669999999971</v>
      </c>
      <c r="V27" s="119">
        <v>4779.8500000000058</v>
      </c>
      <c r="W27" s="119">
        <v>0</v>
      </c>
      <c r="X27" s="119">
        <v>0</v>
      </c>
      <c r="Y27" s="71">
        <f>SUM(V27:X27)</f>
        <v>4779.8500000000058</v>
      </c>
      <c r="Z27" s="119">
        <v>-27078.65</v>
      </c>
      <c r="AA27" s="120">
        <v>-13679.45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4.9" customHeight="1" thickBot="1">
      <c r="A28" s="13" t="s">
        <v>44</v>
      </c>
      <c r="B28" s="3" t="s">
        <v>4</v>
      </c>
      <c r="C28" s="29">
        <v>0</v>
      </c>
      <c r="D28" s="111">
        <v>0</v>
      </c>
      <c r="E28" s="111">
        <v>0</v>
      </c>
      <c r="F28" s="69">
        <f>SUM(C28:E28)</f>
        <v>0</v>
      </c>
      <c r="G28" s="111">
        <v>1</v>
      </c>
      <c r="H28" s="51"/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82">
        <f>SUM(K28:M28)</f>
        <v>0</v>
      </c>
      <c r="O28" s="111">
        <v>0</v>
      </c>
      <c r="P28" s="111">
        <v>9034.6101923076912</v>
      </c>
      <c r="Q28" s="111">
        <v>6784.9922544230758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4.9" customHeight="1" thickBot="1">
      <c r="A29" s="22" t="s">
        <v>45</v>
      </c>
      <c r="B29" s="43" t="s">
        <v>12</v>
      </c>
      <c r="C29" s="34">
        <v>0</v>
      </c>
      <c r="D29" s="14">
        <v>0</v>
      </c>
      <c r="E29" s="14">
        <v>0</v>
      </c>
      <c r="F29" s="72">
        <f>SUM(C29:E29)</f>
        <v>0</v>
      </c>
      <c r="G29" s="14">
        <v>0</v>
      </c>
      <c r="H29" s="52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4">
        <f>SUM(K29:M29)</f>
        <v>0</v>
      </c>
      <c r="O29" s="14">
        <v>0</v>
      </c>
      <c r="P29" s="14">
        <v>0</v>
      </c>
      <c r="Q29" s="14">
        <v>-2.3395700598003444E-3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2</v>
      </c>
      <c r="D33" s="111">
        <v>0</v>
      </c>
      <c r="E33" s="111">
        <v>0</v>
      </c>
      <c r="F33" s="69">
        <f>SUM(C33:E33)</f>
        <v>2</v>
      </c>
      <c r="G33" s="111">
        <v>4</v>
      </c>
      <c r="H33" s="111">
        <v>2</v>
      </c>
      <c r="I33" s="111">
        <v>107627.87192599999</v>
      </c>
      <c r="J33" s="111">
        <v>96430.796790789303</v>
      </c>
      <c r="K33" s="111">
        <v>107627.87192599999</v>
      </c>
      <c r="L33" s="111">
        <v>0</v>
      </c>
      <c r="M33" s="111">
        <v>0</v>
      </c>
      <c r="N33" s="82">
        <f>SUM(K33:M33)</f>
        <v>107627.87192599999</v>
      </c>
      <c r="O33" s="111">
        <v>96430.796790789303</v>
      </c>
      <c r="P33" s="111">
        <v>65852.418973408145</v>
      </c>
      <c r="Q33" s="111">
        <v>40192.107612036227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1217</v>
      </c>
      <c r="D37" s="117">
        <v>49</v>
      </c>
      <c r="E37" s="117">
        <v>0</v>
      </c>
      <c r="F37" s="73">
        <f>SUM(C37:E37)</f>
        <v>1266</v>
      </c>
      <c r="G37" s="117">
        <v>1126</v>
      </c>
      <c r="H37" s="50"/>
      <c r="I37" s="117">
        <v>317855.68205099995</v>
      </c>
      <c r="J37" s="117">
        <v>387304.50188461179</v>
      </c>
      <c r="K37" s="117">
        <v>311774.71502999996</v>
      </c>
      <c r="L37" s="117">
        <v>6080.9670210000004</v>
      </c>
      <c r="M37" s="117">
        <v>0</v>
      </c>
      <c r="N37" s="85">
        <f>SUM(K37:M37)</f>
        <v>317855.68205099995</v>
      </c>
      <c r="O37" s="117">
        <v>387304.50188461179</v>
      </c>
      <c r="P37" s="117">
        <v>310666.14611576247</v>
      </c>
      <c r="Q37" s="117">
        <v>88309.711287112877</v>
      </c>
      <c r="R37" s="117">
        <v>63524.58</v>
      </c>
      <c r="S37" s="117">
        <v>0</v>
      </c>
      <c r="T37" s="117">
        <v>0</v>
      </c>
      <c r="U37" s="73">
        <f>SUM(R37:T37)</f>
        <v>63524.58</v>
      </c>
      <c r="V37" s="117">
        <v>56523.16</v>
      </c>
      <c r="W37" s="117">
        <v>0</v>
      </c>
      <c r="X37" s="117">
        <v>0</v>
      </c>
      <c r="Y37" s="73">
        <f>SUM(V37:X37)</f>
        <v>56523.16</v>
      </c>
      <c r="Z37" s="117">
        <v>38160.5</v>
      </c>
      <c r="AA37" s="118">
        <v>-136.700000000008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2354</v>
      </c>
      <c r="D38" s="111">
        <v>3670</v>
      </c>
      <c r="E38" s="111">
        <v>0</v>
      </c>
      <c r="F38" s="69">
        <f>SUM(C38:E38)</f>
        <v>6024</v>
      </c>
      <c r="G38" s="111">
        <v>25611</v>
      </c>
      <c r="H38" s="51"/>
      <c r="I38" s="111">
        <v>4571300.8743470004</v>
      </c>
      <c r="J38" s="111">
        <v>3924754.9684067154</v>
      </c>
      <c r="K38" s="111">
        <v>4098204.478376999</v>
      </c>
      <c r="L38" s="111">
        <v>392424.49403499998</v>
      </c>
      <c r="M38" s="111">
        <v>0</v>
      </c>
      <c r="N38" s="82">
        <f>SUM(K38:M38)</f>
        <v>4490628.9724119995</v>
      </c>
      <c r="O38" s="111">
        <v>3882014.8541571908</v>
      </c>
      <c r="P38" s="111">
        <v>3005256.9002360208</v>
      </c>
      <c r="Q38" s="111">
        <v>672779.57708948199</v>
      </c>
      <c r="R38" s="111">
        <v>627920.05789600033</v>
      </c>
      <c r="S38" s="111">
        <v>379823.52210400003</v>
      </c>
      <c r="T38" s="111">
        <v>0</v>
      </c>
      <c r="U38" s="69">
        <f>SUM(R38:T38)</f>
        <v>1007743.5800000003</v>
      </c>
      <c r="V38" s="111">
        <v>471965.18050817307</v>
      </c>
      <c r="W38" s="111">
        <v>248528.14949182663</v>
      </c>
      <c r="X38" s="111">
        <v>0</v>
      </c>
      <c r="Y38" s="69">
        <f>SUM(V38:X38)</f>
        <v>720493.32999999973</v>
      </c>
      <c r="Z38" s="111">
        <v>1124811.4544249999</v>
      </c>
      <c r="AA38" s="112">
        <v>352700.35999999987</v>
      </c>
      <c r="AC38" s="110">
        <v>586811.82539000001</v>
      </c>
      <c r="AD38" s="111">
        <v>571883.12026414322</v>
      </c>
      <c r="AE38" s="111">
        <v>586811.82539000001</v>
      </c>
      <c r="AF38" s="111">
        <v>571883.12026414322</v>
      </c>
      <c r="AG38" s="111">
        <v>117669.26218161162</v>
      </c>
      <c r="AH38" s="111">
        <v>9078.3120359049644</v>
      </c>
      <c r="AI38" s="111">
        <v>0</v>
      </c>
      <c r="AJ38" s="111">
        <v>0</v>
      </c>
      <c r="AK38" s="111">
        <v>0</v>
      </c>
      <c r="AL38" s="112">
        <v>0</v>
      </c>
    </row>
    <row r="39" spans="1:38" ht="15" thickBot="1">
      <c r="A39" s="13" t="s">
        <v>57</v>
      </c>
      <c r="B39" s="3" t="s">
        <v>6</v>
      </c>
      <c r="C39" s="29">
        <v>1</v>
      </c>
      <c r="D39" s="111">
        <v>0</v>
      </c>
      <c r="E39" s="111">
        <v>0</v>
      </c>
      <c r="F39" s="69">
        <f>SUM(C39:E39)</f>
        <v>1</v>
      </c>
      <c r="G39" s="111">
        <v>2</v>
      </c>
      <c r="H39" s="51"/>
      <c r="I39" s="111">
        <v>52652.705399999999</v>
      </c>
      <c r="J39" s="111">
        <v>0</v>
      </c>
      <c r="K39" s="111">
        <v>52652.705399999999</v>
      </c>
      <c r="L39" s="111">
        <v>0</v>
      </c>
      <c r="M39" s="111">
        <v>0</v>
      </c>
      <c r="N39" s="82">
        <f>SUM(K39:M39)</f>
        <v>52652.705399999999</v>
      </c>
      <c r="O39" s="111">
        <v>0</v>
      </c>
      <c r="P39" s="111">
        <v>38628.053956483513</v>
      </c>
      <c r="Q39" s="111">
        <v>17482.031544711557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2.1827872842550278E-10</v>
      </c>
      <c r="W39" s="111">
        <v>0</v>
      </c>
      <c r="X39" s="111">
        <v>0</v>
      </c>
      <c r="Y39" s="69">
        <f>SUM(V39:X39)</f>
        <v>2.1827872842550278E-10</v>
      </c>
      <c r="Z39" s="111">
        <v>2960</v>
      </c>
      <c r="AA39" s="112">
        <v>-9.9999999947613105E-3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1948</v>
      </c>
      <c r="D40" s="90">
        <f>SUM(D41:D43)</f>
        <v>41</v>
      </c>
      <c r="E40" s="90">
        <f>SUM(E41:E43)</f>
        <v>0</v>
      </c>
      <c r="F40" s="66">
        <f>SUM(F41:F43)</f>
        <v>1989</v>
      </c>
      <c r="G40" s="90">
        <f>SUM(G41:G43)</f>
        <v>3216</v>
      </c>
      <c r="H40" s="51"/>
      <c r="I40" s="90">
        <f t="shared" ref="I40:AA40" si="11">SUM(I41:I43)</f>
        <v>998020.96100000001</v>
      </c>
      <c r="J40" s="90">
        <f t="shared" si="11"/>
        <v>798416.76880000008</v>
      </c>
      <c r="K40" s="90">
        <f t="shared" si="11"/>
        <v>989541.36100000003</v>
      </c>
      <c r="L40" s="90">
        <f t="shared" si="11"/>
        <v>8291</v>
      </c>
      <c r="M40" s="90">
        <f t="shared" si="11"/>
        <v>0</v>
      </c>
      <c r="N40" s="75">
        <f t="shared" si="11"/>
        <v>997832.36100000003</v>
      </c>
      <c r="O40" s="90">
        <f t="shared" si="11"/>
        <v>798265.88880000007</v>
      </c>
      <c r="P40" s="90">
        <f t="shared" si="11"/>
        <v>790500.39752381458</v>
      </c>
      <c r="Q40" s="90">
        <f t="shared" si="11"/>
        <v>158100.08018400797</v>
      </c>
      <c r="R40" s="90">
        <f t="shared" si="11"/>
        <v>524011.91000000009</v>
      </c>
      <c r="S40" s="90">
        <f t="shared" si="11"/>
        <v>2398.79</v>
      </c>
      <c r="T40" s="90">
        <f t="shared" si="11"/>
        <v>0</v>
      </c>
      <c r="U40" s="66">
        <f t="shared" si="11"/>
        <v>526410.70000000007</v>
      </c>
      <c r="V40" s="90">
        <f t="shared" si="11"/>
        <v>419213.38036487723</v>
      </c>
      <c r="W40" s="90">
        <f t="shared" si="11"/>
        <v>1919.0496351227278</v>
      </c>
      <c r="X40" s="90">
        <f t="shared" si="11"/>
        <v>0</v>
      </c>
      <c r="Y40" s="66">
        <f t="shared" si="11"/>
        <v>421132.42999999993</v>
      </c>
      <c r="Z40" s="90">
        <f t="shared" si="11"/>
        <v>13585.96000000007</v>
      </c>
      <c r="AA40" s="91">
        <f t="shared" si="11"/>
        <v>2712.6740000000682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0</v>
      </c>
      <c r="D41" s="122">
        <v>0</v>
      </c>
      <c r="E41" s="122">
        <v>0</v>
      </c>
      <c r="F41" s="74">
        <f>SUM(C41:E41)</f>
        <v>0</v>
      </c>
      <c r="G41" s="122">
        <v>2</v>
      </c>
      <c r="H41" s="49"/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86">
        <f>SUM(K41:M41)</f>
        <v>0</v>
      </c>
      <c r="O41" s="122">
        <v>0</v>
      </c>
      <c r="P41" s="122">
        <v>2015.4880467721687</v>
      </c>
      <c r="Q41" s="122">
        <v>403.09760935443273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1935</v>
      </c>
      <c r="D42" s="129">
        <v>41</v>
      </c>
      <c r="E42" s="129">
        <v>0</v>
      </c>
      <c r="F42" s="60">
        <f>SUM(C42:E42)</f>
        <v>1976</v>
      </c>
      <c r="G42" s="129">
        <v>3173</v>
      </c>
      <c r="H42" s="127"/>
      <c r="I42" s="129">
        <v>893405.96100000001</v>
      </c>
      <c r="J42" s="129">
        <v>714724.76880000008</v>
      </c>
      <c r="K42" s="129">
        <v>884926.36100000003</v>
      </c>
      <c r="L42" s="129">
        <v>8291</v>
      </c>
      <c r="M42" s="129">
        <v>0</v>
      </c>
      <c r="N42" s="57">
        <f>SUM(K42:M42)</f>
        <v>893217.36100000003</v>
      </c>
      <c r="O42" s="129">
        <v>714573.88880000007</v>
      </c>
      <c r="P42" s="129">
        <v>710395.16565706651</v>
      </c>
      <c r="Q42" s="129">
        <v>142079.03381065838</v>
      </c>
      <c r="R42" s="129">
        <v>524011.91000000009</v>
      </c>
      <c r="S42" s="129">
        <v>2398.79</v>
      </c>
      <c r="T42" s="129">
        <v>0</v>
      </c>
      <c r="U42" s="60">
        <f>SUM(R42:T42)</f>
        <v>526410.70000000007</v>
      </c>
      <c r="V42" s="129">
        <v>419213.38036487723</v>
      </c>
      <c r="W42" s="129">
        <v>1919.0496351227278</v>
      </c>
      <c r="X42" s="129">
        <v>0</v>
      </c>
      <c r="Y42" s="60">
        <f>SUM(V42:X42)</f>
        <v>421132.42999999993</v>
      </c>
      <c r="Z42" s="129">
        <v>24751.20000000007</v>
      </c>
      <c r="AA42" s="130">
        <v>4945.7220000000671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13</v>
      </c>
      <c r="D43" s="119">
        <v>0</v>
      </c>
      <c r="E43" s="119">
        <v>0</v>
      </c>
      <c r="F43" s="71">
        <f>SUM(C43:E43)</f>
        <v>13</v>
      </c>
      <c r="G43" s="119">
        <v>41</v>
      </c>
      <c r="H43" s="48"/>
      <c r="I43" s="119">
        <v>104615</v>
      </c>
      <c r="J43" s="119">
        <v>83692</v>
      </c>
      <c r="K43" s="119">
        <v>104615</v>
      </c>
      <c r="L43" s="119">
        <v>0</v>
      </c>
      <c r="M43" s="119">
        <v>0</v>
      </c>
      <c r="N43" s="83">
        <f>SUM(K43:M43)</f>
        <v>104615</v>
      </c>
      <c r="O43" s="119">
        <v>83692</v>
      </c>
      <c r="P43" s="119">
        <v>78089.743819975818</v>
      </c>
      <c r="Q43" s="119">
        <v>15617.94876399514</v>
      </c>
      <c r="R43" s="119">
        <v>0</v>
      </c>
      <c r="S43" s="119">
        <v>0</v>
      </c>
      <c r="T43" s="119">
        <v>0</v>
      </c>
      <c r="U43" s="71">
        <f>SUM(R43:T43)</f>
        <v>0</v>
      </c>
      <c r="V43" s="119">
        <v>0</v>
      </c>
      <c r="W43" s="119">
        <v>0</v>
      </c>
      <c r="X43" s="119">
        <v>0</v>
      </c>
      <c r="Y43" s="71">
        <f>SUM(V43:X43)</f>
        <v>0</v>
      </c>
      <c r="Z43" s="119">
        <v>-11165.24</v>
      </c>
      <c r="AA43" s="120">
        <v>-2233.0479999999989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18622</v>
      </c>
      <c r="D45" s="114">
        <f>SUM(D46:D48)</f>
        <v>127</v>
      </c>
      <c r="E45" s="114">
        <f>SUM(E46:E48)</f>
        <v>0</v>
      </c>
      <c r="F45" s="70">
        <f>SUM(F46:F48)</f>
        <v>18749</v>
      </c>
      <c r="G45" s="114">
        <f>SUM(G46:G48)</f>
        <v>1125</v>
      </c>
      <c r="H45" s="51"/>
      <c r="I45" s="114">
        <f t="shared" ref="I45:AA45" si="13">SUM(I46:I48)</f>
        <v>1497903.1599729997</v>
      </c>
      <c r="J45" s="114">
        <f t="shared" si="13"/>
        <v>1389507.8088854649</v>
      </c>
      <c r="K45" s="114">
        <f t="shared" si="13"/>
        <v>1439668.151936</v>
      </c>
      <c r="L45" s="114">
        <f t="shared" si="13"/>
        <v>51031.95</v>
      </c>
      <c r="M45" s="114">
        <f t="shared" si="13"/>
        <v>0</v>
      </c>
      <c r="N45" s="15">
        <f t="shared" si="13"/>
        <v>1490700.1019359999</v>
      </c>
      <c r="O45" s="114">
        <f t="shared" si="13"/>
        <v>1389507.8088854649</v>
      </c>
      <c r="P45" s="114">
        <f t="shared" si="13"/>
        <v>1273250.145577013</v>
      </c>
      <c r="Q45" s="114">
        <f t="shared" si="13"/>
        <v>267750.68171536952</v>
      </c>
      <c r="R45" s="114">
        <f t="shared" si="13"/>
        <v>125696.26999999999</v>
      </c>
      <c r="S45" s="114">
        <f t="shared" si="13"/>
        <v>0</v>
      </c>
      <c r="T45" s="114">
        <f t="shared" si="13"/>
        <v>0</v>
      </c>
      <c r="U45" s="70">
        <f t="shared" si="13"/>
        <v>125696.26999999999</v>
      </c>
      <c r="V45" s="114">
        <f t="shared" si="13"/>
        <v>63381.779999999984</v>
      </c>
      <c r="W45" s="114">
        <f t="shared" si="13"/>
        <v>0</v>
      </c>
      <c r="X45" s="114">
        <f t="shared" si="13"/>
        <v>0</v>
      </c>
      <c r="Y45" s="70">
        <f t="shared" si="13"/>
        <v>63381.779999999984</v>
      </c>
      <c r="Z45" s="114">
        <f t="shared" si="13"/>
        <v>138574.59999999998</v>
      </c>
      <c r="AA45" s="115">
        <f t="shared" si="13"/>
        <v>68246.78</v>
      </c>
      <c r="AC45" s="113">
        <f t="shared" ref="AC45:AL45" si="14">SUM(AC46:AC48)</f>
        <v>0</v>
      </c>
      <c r="AD45" s="114">
        <f t="shared" si="14"/>
        <v>174.3002586234</v>
      </c>
      <c r="AE45" s="114">
        <f t="shared" si="14"/>
        <v>0</v>
      </c>
      <c r="AF45" s="114">
        <f t="shared" si="14"/>
        <v>174.3002586234</v>
      </c>
      <c r="AG45" s="114">
        <f t="shared" si="14"/>
        <v>492.93061813186796</v>
      </c>
      <c r="AH45" s="114">
        <f t="shared" si="14"/>
        <v>447.30496219809561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 ht="14.4">
      <c r="A46" s="17"/>
      <c r="B46" s="10" t="s">
        <v>65</v>
      </c>
      <c r="C46" s="35">
        <v>63</v>
      </c>
      <c r="D46" s="132">
        <v>102</v>
      </c>
      <c r="E46" s="132">
        <v>0</v>
      </c>
      <c r="F46" s="61">
        <f>SUM(C46:E46)</f>
        <v>165</v>
      </c>
      <c r="G46" s="132">
        <v>746</v>
      </c>
      <c r="H46" s="49"/>
      <c r="I46" s="132">
        <v>457901.71274300001</v>
      </c>
      <c r="J46" s="132">
        <v>408421.88849145861</v>
      </c>
      <c r="K46" s="132">
        <v>428116.71274300001</v>
      </c>
      <c r="L46" s="132">
        <v>25665</v>
      </c>
      <c r="M46" s="132">
        <v>0</v>
      </c>
      <c r="N46" s="58">
        <f>SUM(K46:M46)</f>
        <v>453781.71274300001</v>
      </c>
      <c r="O46" s="132">
        <v>408421.88849145861</v>
      </c>
      <c r="P46" s="132">
        <v>772727.07588981558</v>
      </c>
      <c r="Q46" s="132">
        <v>83421.748587118462</v>
      </c>
      <c r="R46" s="132">
        <v>4900.0000000000082</v>
      </c>
      <c r="S46" s="132">
        <v>0</v>
      </c>
      <c r="T46" s="132">
        <v>0</v>
      </c>
      <c r="U46" s="61">
        <f>SUM(R46:T46)</f>
        <v>4900.0000000000082</v>
      </c>
      <c r="V46" s="132">
        <v>2450.0000000000036</v>
      </c>
      <c r="W46" s="132">
        <v>0</v>
      </c>
      <c r="X46" s="132">
        <v>0</v>
      </c>
      <c r="Y46" s="61">
        <f>SUM(V46:X46)</f>
        <v>2450.0000000000036</v>
      </c>
      <c r="Z46" s="132">
        <v>37403.72</v>
      </c>
      <c r="AA46" s="133">
        <v>18203.72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7</v>
      </c>
      <c r="D47" s="96">
        <v>0</v>
      </c>
      <c r="E47" s="96">
        <v>0</v>
      </c>
      <c r="F47" s="63">
        <f>SUM(C47:E47)</f>
        <v>7</v>
      </c>
      <c r="G47" s="96">
        <v>22</v>
      </c>
      <c r="H47" s="127"/>
      <c r="I47" s="96">
        <v>59389.921799999996</v>
      </c>
      <c r="J47" s="96">
        <v>35401.995521177298</v>
      </c>
      <c r="K47" s="96">
        <v>59389.921799999996</v>
      </c>
      <c r="L47" s="96">
        <v>0</v>
      </c>
      <c r="M47" s="96">
        <v>0</v>
      </c>
      <c r="N47" s="77">
        <f>SUM(K47:M47)</f>
        <v>59389.921799999996</v>
      </c>
      <c r="O47" s="96">
        <v>35401.995521177298</v>
      </c>
      <c r="P47" s="96">
        <v>29371.870056287808</v>
      </c>
      <c r="Q47" s="96">
        <v>22575.429488077934</v>
      </c>
      <c r="R47" s="96">
        <v>0</v>
      </c>
      <c r="S47" s="96">
        <v>0</v>
      </c>
      <c r="T47" s="96">
        <v>0</v>
      </c>
      <c r="U47" s="63">
        <f>SUM(R47:T47)</f>
        <v>0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23.98</v>
      </c>
      <c r="AA47" s="97">
        <v>23.98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18552</v>
      </c>
      <c r="D48" s="119">
        <v>25</v>
      </c>
      <c r="E48" s="119">
        <v>0</v>
      </c>
      <c r="F48" s="71">
        <f>SUM(C48:E48)</f>
        <v>18577</v>
      </c>
      <c r="G48" s="119">
        <v>357</v>
      </c>
      <c r="H48" s="127"/>
      <c r="I48" s="119">
        <v>980611.52542999981</v>
      </c>
      <c r="J48" s="119">
        <v>945683.92487282888</v>
      </c>
      <c r="K48" s="119">
        <v>952161.51739299996</v>
      </c>
      <c r="L48" s="119">
        <v>25366.949999999997</v>
      </c>
      <c r="M48" s="119">
        <v>0</v>
      </c>
      <c r="N48" s="83">
        <f>SUM(K48:M48)</f>
        <v>977528.46739299991</v>
      </c>
      <c r="O48" s="119">
        <v>945683.92487282888</v>
      </c>
      <c r="P48" s="119">
        <v>471151.1996309096</v>
      </c>
      <c r="Q48" s="119">
        <v>161753.50364017312</v>
      </c>
      <c r="R48" s="119">
        <v>120796.26999999997</v>
      </c>
      <c r="S48" s="119">
        <v>0</v>
      </c>
      <c r="T48" s="119">
        <v>0</v>
      </c>
      <c r="U48" s="71">
        <f>SUM(R48:T48)</f>
        <v>120796.26999999997</v>
      </c>
      <c r="V48" s="119">
        <v>60931.779999999977</v>
      </c>
      <c r="W48" s="119">
        <v>0</v>
      </c>
      <c r="X48" s="119">
        <v>0</v>
      </c>
      <c r="Y48" s="71">
        <f>SUM(V48:X48)</f>
        <v>60931.779999999977</v>
      </c>
      <c r="Z48" s="119">
        <v>101146.89999999998</v>
      </c>
      <c r="AA48" s="120">
        <v>50019.08</v>
      </c>
      <c r="AC48" s="124">
        <v>0</v>
      </c>
      <c r="AD48" s="119">
        <v>174.3002586234</v>
      </c>
      <c r="AE48" s="119">
        <v>0</v>
      </c>
      <c r="AF48" s="119">
        <v>174.3002586234</v>
      </c>
      <c r="AG48" s="119">
        <v>492.93061813186796</v>
      </c>
      <c r="AH48" s="119">
        <v>447.30496219809561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63" t="s">
        <v>69</v>
      </c>
      <c r="B50" s="264"/>
      <c r="C50" s="38">
        <f>C11+C16+C17+C20+C21+C24+C28+C29+C30+C33+C34+C37+C38+C39+C40+C44+C45+C49</f>
        <v>381101</v>
      </c>
      <c r="D50" s="15">
        <f t="shared" ref="D50:AL50" si="15">D11+D16+D17+D20+D21+D24+D28+D29+D30+D33+D34+D37+D38+D39+D40+D44+D45+D49</f>
        <v>143106</v>
      </c>
      <c r="E50" s="15">
        <f t="shared" si="15"/>
        <v>63933</v>
      </c>
      <c r="F50" s="15">
        <f t="shared" si="15"/>
        <v>588140</v>
      </c>
      <c r="G50" s="15">
        <f t="shared" si="15"/>
        <v>492964</v>
      </c>
      <c r="H50" s="15">
        <f t="shared" si="15"/>
        <v>125807</v>
      </c>
      <c r="I50" s="15">
        <f t="shared" si="15"/>
        <v>59767401.123755418</v>
      </c>
      <c r="J50" s="15">
        <f t="shared" si="15"/>
        <v>55571595.71023386</v>
      </c>
      <c r="K50" s="15">
        <f t="shared" si="15"/>
        <v>27857611.509332113</v>
      </c>
      <c r="L50" s="15">
        <f t="shared" si="15"/>
        <v>8595434.5443390384</v>
      </c>
      <c r="M50" s="15">
        <f t="shared" si="15"/>
        <v>21006385.869999997</v>
      </c>
      <c r="N50" s="15">
        <f t="shared" si="15"/>
        <v>57459431.923671141</v>
      </c>
      <c r="O50" s="15">
        <f t="shared" si="15"/>
        <v>55507535.592753947</v>
      </c>
      <c r="P50" s="15">
        <f t="shared" si="15"/>
        <v>34320726.501434006</v>
      </c>
      <c r="Q50" s="15">
        <f t="shared" si="15"/>
        <v>15075618.144317137</v>
      </c>
      <c r="R50" s="15">
        <f t="shared" si="15"/>
        <v>12208127.403930202</v>
      </c>
      <c r="S50" s="15">
        <f t="shared" si="15"/>
        <v>5077862.2211897969</v>
      </c>
      <c r="T50" s="15">
        <f t="shared" si="15"/>
        <v>4323846.1448800005</v>
      </c>
      <c r="U50" s="15">
        <f t="shared" si="15"/>
        <v>21609835.769999996</v>
      </c>
      <c r="V50" s="15">
        <f t="shared" si="15"/>
        <v>6329225.8920163177</v>
      </c>
      <c r="W50" s="15">
        <f t="shared" si="15"/>
        <v>2093138.2449497357</v>
      </c>
      <c r="X50" s="15">
        <f t="shared" si="15"/>
        <v>2934783.1530339466</v>
      </c>
      <c r="Y50" s="15">
        <f t="shared" si="15"/>
        <v>11357147.289999999</v>
      </c>
      <c r="Z50" s="15">
        <f t="shared" si="15"/>
        <v>24050045.486945003</v>
      </c>
      <c r="AA50" s="16">
        <f t="shared" si="15"/>
        <v>10796412.066520002</v>
      </c>
      <c r="AC50" s="55">
        <f t="shared" si="15"/>
        <v>601706.64538999996</v>
      </c>
      <c r="AD50" s="15">
        <f t="shared" si="15"/>
        <v>572057.42052276665</v>
      </c>
      <c r="AE50" s="15">
        <f t="shared" si="15"/>
        <v>601706.64538999996</v>
      </c>
      <c r="AF50" s="15">
        <f t="shared" si="15"/>
        <v>572057.42052276665</v>
      </c>
      <c r="AG50" s="15">
        <f t="shared" si="15"/>
        <v>133057.0127997435</v>
      </c>
      <c r="AH50" s="15">
        <f t="shared" si="15"/>
        <v>24420.436998103061</v>
      </c>
      <c r="AI50" s="15">
        <f t="shared" si="15"/>
        <v>0</v>
      </c>
      <c r="AJ50" s="15">
        <f t="shared" si="15"/>
        <v>0</v>
      </c>
      <c r="AK50" s="15">
        <f t="shared" si="15"/>
        <v>0</v>
      </c>
      <c r="AL50" s="16">
        <f t="shared" si="15"/>
        <v>0</v>
      </c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2022-05-13T11:59:36Z</dcterms:modified>
</cp:coreProperties>
</file>